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<sst xmlns="http://schemas.openxmlformats.org/spreadsheetml/2006/main" count="111" uniqueCount="34">
  <si>
    <t>prognozowane dochody</t>
  </si>
  <si>
    <t>1a</t>
  </si>
  <si>
    <t>X</t>
  </si>
  <si>
    <t>łączna kwota planowanych do spłaty w danym roku kredytów i pożyczek</t>
  </si>
  <si>
    <t>-       spłata rat (od 01.01 do 31.12 danego roku)</t>
  </si>
  <si>
    <t>-       odsetki</t>
  </si>
  <si>
    <t>potencjalna spłata kwot wynikających z udzielonych poręczeń</t>
  </si>
  <si>
    <t>-       należność główna (od 01.01 do 31.12 danego roku)</t>
  </si>
  <si>
    <t xml:space="preserve">Planowanych wykup papierów wartoś. przypadający w danym roku </t>
  </si>
  <si>
    <t>Dane dotyczące planowanego kredytu/pożyczki</t>
  </si>
  <si>
    <t>-          spłata rat</t>
  </si>
  <si>
    <t>-          odsetki</t>
  </si>
  <si>
    <t>łączna kwota przypadającego do spłaty zadłużenia w danym roku budżetowym                            (2+3+4+6) w tym:</t>
  </si>
  <si>
    <t>- z tyt. kredytów i pożyczek zaciągniętych w zw. ze środkami określonymi w umowie zawartej z podmiotem dysponującym funduszami strukturalnymi lub Funduszem Spójności Unii Europejskiej, a także emitowanych w tym celu papierów wartościowych</t>
  </si>
  <si>
    <t>7a</t>
  </si>
  <si>
    <t>łączna kwota bez kwoty, o której mowa w art. 169 ust. 3 uofp</t>
  </si>
  <si>
    <t>8</t>
  </si>
  <si>
    <t>8a</t>
  </si>
  <si>
    <t>łączna kwota długu, bez kwoty, o której mowa w art. 170 ust.3 uofp</t>
  </si>
  <si>
    <t>9</t>
  </si>
  <si>
    <t>w tym:</t>
  </si>
  <si>
    <t>9a</t>
  </si>
  <si>
    <t>10</t>
  </si>
  <si>
    <t xml:space="preserve">relacja zobowiązań do planowanych dochodów (art. 169 ust. 1 u.of.p.)                           </t>
  </si>
  <si>
    <t>11</t>
  </si>
  <si>
    <t>planowane dochody na 31.03.2010</t>
  </si>
  <si>
    <r>
      <t>Lata</t>
    </r>
    <r>
      <rPr>
        <b/>
        <vertAlign val="superscript"/>
        <sz val="13"/>
        <rFont val="Times New Roman"/>
        <family val="1"/>
      </rPr>
      <t>1</t>
    </r>
  </si>
  <si>
    <r>
      <t xml:space="preserve">Zobowiązania wymagalne </t>
    </r>
    <r>
      <rPr>
        <b/>
        <sz val="13"/>
        <rFont val="Times New Roman"/>
        <family val="1"/>
      </rPr>
      <t>na koniec kwartału</t>
    </r>
    <r>
      <rPr>
        <sz val="13"/>
        <rFont val="Times New Roman"/>
        <family val="1"/>
      </rPr>
      <t xml:space="preserve"> (wg RB-Z)</t>
    </r>
  </si>
  <si>
    <r>
      <t xml:space="preserve">łączna kwota długu jst. </t>
    </r>
    <r>
      <rPr>
        <b/>
        <sz val="13"/>
        <rFont val="Times New Roman"/>
        <family val="1"/>
      </rPr>
      <t>na koniec roku budżetowego</t>
    </r>
    <r>
      <rPr>
        <sz val="13"/>
        <rFont val="Times New Roman"/>
        <family val="1"/>
      </rPr>
      <t xml:space="preserve"> (bez odsetek)</t>
    </r>
  </si>
  <si>
    <r>
      <t xml:space="preserve">łączna kwota długu jst. </t>
    </r>
    <r>
      <rPr>
        <b/>
        <sz val="13"/>
        <rFont val="Times New Roman"/>
        <family val="1"/>
      </rPr>
      <t>na koniec kwartału</t>
    </r>
  </si>
  <si>
    <r>
      <t xml:space="preserve">relacja łącznej kwoty długu jst. </t>
    </r>
    <r>
      <rPr>
        <b/>
        <sz val="13"/>
        <rFont val="Times New Roman"/>
        <family val="1"/>
      </rPr>
      <t>na koniec kwartału</t>
    </r>
    <r>
      <rPr>
        <sz val="13"/>
        <rFont val="Times New Roman"/>
        <family val="1"/>
      </rPr>
      <t xml:space="preserve"> do planowanych dochodów (art. 170 ust. 2 u.of.p.)  </t>
    </r>
  </si>
  <si>
    <r>
      <t xml:space="preserve">relacja łącznej kwoty długu jst. </t>
    </r>
    <r>
      <rPr>
        <b/>
        <sz val="13"/>
        <rFont val="Times New Roman"/>
        <family val="1"/>
      </rPr>
      <t xml:space="preserve">na koniec roku </t>
    </r>
    <r>
      <rPr>
        <sz val="13"/>
        <rFont val="Times New Roman"/>
        <family val="1"/>
      </rPr>
      <t xml:space="preserve">do planowanych dochodów (art. 170 ust. 2u.of.p.) </t>
    </r>
  </si>
  <si>
    <t>PROGNOZA DŁUGU I JEGO SPŁATY MIASTA I GMINY RZEPIN NA 2010 ROK I LATA NASTĘPNE.</t>
  </si>
  <si>
    <t xml:space="preserve">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</si>
</sst>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0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3"/>
      <name val="Arial"/>
      <family val="0"/>
    </font>
    <font>
      <sz val="13"/>
      <name val="Times New Roman"/>
      <family val="1"/>
    </font>
    <font>
      <sz val="13"/>
      <color indexed="1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3" fontId="7" fillId="33" borderId="13" xfId="0" applyNumberFormat="1" applyFont="1" applyFill="1" applyBorder="1" applyAlignment="1" applyProtection="1">
      <alignment horizontal="right" vertical="top" wrapText="1"/>
      <protection locked="0"/>
    </xf>
    <xf numFmtId="3" fontId="7" fillId="0" borderId="13" xfId="0" applyNumberFormat="1" applyFont="1" applyBorder="1" applyAlignment="1" applyProtection="1">
      <alignment horizontal="right" vertical="top" wrapText="1"/>
      <protection locked="0"/>
    </xf>
    <xf numFmtId="0" fontId="4" fillId="34" borderId="13" xfId="0" applyFont="1" applyFill="1" applyBorder="1" applyAlignment="1">
      <alignment vertical="top" wrapText="1"/>
    </xf>
    <xf numFmtId="3" fontId="4" fillId="34" borderId="13" xfId="0" applyNumberFormat="1" applyFont="1" applyFill="1" applyBorder="1" applyAlignment="1" applyProtection="1">
      <alignment horizontal="right" vertical="top" wrapText="1"/>
      <protection locked="0"/>
    </xf>
    <xf numFmtId="0" fontId="4" fillId="0" borderId="13" xfId="0" applyFont="1" applyBorder="1" applyAlignment="1">
      <alignment horizontal="right" vertical="top" wrapText="1"/>
    </xf>
    <xf numFmtId="0" fontId="7" fillId="0" borderId="14" xfId="0" applyFont="1" applyBorder="1" applyAlignment="1">
      <alignment vertical="top" wrapText="1"/>
    </xf>
    <xf numFmtId="3" fontId="7" fillId="0" borderId="14" xfId="0" applyNumberFormat="1" applyFont="1" applyBorder="1" applyAlignment="1" applyProtection="1">
      <alignment horizontal="right" vertical="top" wrapText="1"/>
      <protection locked="0"/>
    </xf>
    <xf numFmtId="0" fontId="7" fillId="0" borderId="14" xfId="0" applyFont="1" applyBorder="1" applyAlignment="1" applyProtection="1">
      <alignment horizontal="right" vertical="top" wrapText="1"/>
      <protection locked="0"/>
    </xf>
    <xf numFmtId="0" fontId="7" fillId="0" borderId="14" xfId="0" applyFont="1" applyBorder="1" applyAlignment="1">
      <alignment horizontal="left" vertical="top" wrapText="1" indent="1"/>
    </xf>
    <xf numFmtId="3" fontId="4" fillId="0" borderId="14" xfId="0" applyNumberFormat="1" applyFont="1" applyBorder="1" applyAlignment="1" applyProtection="1">
      <alignment horizontal="right" vertical="top" wrapText="1"/>
      <protection locked="0"/>
    </xf>
    <xf numFmtId="0" fontId="7" fillId="0" borderId="13" xfId="0" applyFont="1" applyBorder="1" applyAlignment="1">
      <alignment horizontal="left" vertical="top" wrapText="1" indent="1"/>
    </xf>
    <xf numFmtId="0" fontId="7" fillId="0" borderId="15" xfId="0" applyFont="1" applyBorder="1" applyAlignment="1" applyProtection="1">
      <alignment horizontal="right" vertical="top" wrapText="1"/>
      <protection locked="0"/>
    </xf>
    <xf numFmtId="3" fontId="7" fillId="0" borderId="15" xfId="0" applyNumberFormat="1" applyFont="1" applyBorder="1" applyAlignment="1" applyProtection="1">
      <alignment horizontal="right" vertical="top" wrapText="1"/>
      <protection locked="0"/>
    </xf>
    <xf numFmtId="3" fontId="7" fillId="0" borderId="16" xfId="0" applyNumberFormat="1" applyFont="1" applyBorder="1" applyAlignment="1" applyProtection="1">
      <alignment horizontal="right" vertical="top" wrapText="1"/>
      <protection locked="0"/>
    </xf>
    <xf numFmtId="3" fontId="8" fillId="0" borderId="16" xfId="0" applyNumberFormat="1" applyFont="1" applyBorder="1" applyAlignment="1" applyProtection="1">
      <alignment horizontal="right" vertical="top" wrapText="1"/>
      <protection locked="0"/>
    </xf>
    <xf numFmtId="3" fontId="7" fillId="0" borderId="12" xfId="0" applyNumberFormat="1" applyFont="1" applyBorder="1" applyAlignment="1" applyProtection="1">
      <alignment horizontal="right" vertical="top" wrapText="1"/>
      <protection locked="0"/>
    </xf>
    <xf numFmtId="3" fontId="8" fillId="0" borderId="12" xfId="0" applyNumberFormat="1" applyFont="1" applyBorder="1" applyAlignment="1" applyProtection="1">
      <alignment horizontal="right" vertical="top" wrapText="1"/>
      <protection locked="0"/>
    </xf>
    <xf numFmtId="0" fontId="7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 indent="4"/>
    </xf>
    <xf numFmtId="0" fontId="7" fillId="0" borderId="13" xfId="0" applyFont="1" applyBorder="1" applyAlignment="1">
      <alignment horizontal="left" vertical="top" wrapText="1" indent="4"/>
    </xf>
    <xf numFmtId="0" fontId="7" fillId="33" borderId="14" xfId="0" applyFont="1" applyFill="1" applyBorder="1" applyAlignment="1">
      <alignment vertical="top" wrapText="1"/>
    </xf>
    <xf numFmtId="3" fontId="4" fillId="33" borderId="14" xfId="0" applyNumberFormat="1" applyFont="1" applyFill="1" applyBorder="1" applyAlignment="1" applyProtection="1">
      <alignment horizontal="right" vertical="top" wrapText="1"/>
      <protection/>
    </xf>
    <xf numFmtId="0" fontId="7" fillId="0" borderId="17" xfId="0" applyFont="1" applyBorder="1" applyAlignment="1">
      <alignment vertical="top" wrapText="1"/>
    </xf>
    <xf numFmtId="3" fontId="4" fillId="0" borderId="17" xfId="0" applyNumberFormat="1" applyFont="1" applyFill="1" applyBorder="1" applyAlignment="1" applyProtection="1">
      <alignment/>
      <protection locked="0"/>
    </xf>
    <xf numFmtId="3" fontId="7" fillId="0" borderId="17" xfId="0" applyNumberFormat="1" applyFont="1" applyFill="1" applyBorder="1" applyAlignment="1" applyProtection="1">
      <alignment wrapText="1"/>
      <protection locked="0"/>
    </xf>
    <xf numFmtId="3" fontId="7" fillId="0" borderId="17" xfId="0" applyNumberFormat="1" applyFont="1" applyFill="1" applyBorder="1" applyAlignment="1" applyProtection="1">
      <alignment/>
      <protection locked="0"/>
    </xf>
    <xf numFmtId="0" fontId="7" fillId="0" borderId="16" xfId="0" applyFont="1" applyBorder="1" applyAlignment="1">
      <alignment horizontal="right" vertical="top" wrapText="1"/>
    </xf>
    <xf numFmtId="3" fontId="4" fillId="0" borderId="13" xfId="0" applyNumberFormat="1" applyFont="1" applyFill="1" applyBorder="1" applyAlignment="1" applyProtection="1">
      <alignment vertical="top" wrapText="1"/>
      <protection/>
    </xf>
    <xf numFmtId="3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15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 wrapText="1"/>
    </xf>
    <xf numFmtId="3" fontId="7" fillId="0" borderId="13" xfId="0" applyNumberFormat="1" applyFont="1" applyBorder="1" applyAlignment="1" applyProtection="1">
      <alignment horizontal="right" vertical="top" wrapText="1"/>
      <protection/>
    </xf>
    <xf numFmtId="0" fontId="7" fillId="34" borderId="18" xfId="0" applyFont="1" applyFill="1" applyBorder="1" applyAlignment="1">
      <alignment vertical="top" wrapText="1"/>
    </xf>
    <xf numFmtId="3" fontId="4" fillId="34" borderId="14" xfId="0" applyNumberFormat="1" applyFont="1" applyFill="1" applyBorder="1" applyAlignment="1" applyProtection="1">
      <alignment horizontal="right" vertical="top" wrapText="1"/>
      <protection locked="0"/>
    </xf>
    <xf numFmtId="0" fontId="7" fillId="0" borderId="19" xfId="0" applyFont="1" applyBorder="1" applyAlignment="1">
      <alignment vertical="top" wrapText="1"/>
    </xf>
    <xf numFmtId="3" fontId="4" fillId="0" borderId="13" xfId="0" applyNumberFormat="1" applyFont="1" applyFill="1" applyBorder="1" applyAlignment="1" applyProtection="1">
      <alignment vertical="top" wrapText="1"/>
      <protection locked="0"/>
    </xf>
    <xf numFmtId="3" fontId="4" fillId="0" borderId="14" xfId="0" applyNumberFormat="1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7" fillId="33" borderId="11" xfId="0" applyFont="1" applyFill="1" applyBorder="1" applyAlignment="1">
      <alignment vertical="top" wrapText="1"/>
    </xf>
    <xf numFmtId="10" fontId="4" fillId="33" borderId="11" xfId="0" applyNumberFormat="1" applyFont="1" applyFill="1" applyBorder="1" applyAlignment="1">
      <alignment horizontal="right" vertical="top" wrapText="1"/>
    </xf>
    <xf numFmtId="10" fontId="4" fillId="0" borderId="11" xfId="0" applyNumberFormat="1" applyFont="1" applyFill="1" applyBorder="1" applyAlignment="1">
      <alignment horizontal="right" vertical="top" wrapText="1"/>
    </xf>
    <xf numFmtId="10" fontId="4" fillId="35" borderId="11" xfId="0" applyNumberFormat="1" applyFont="1" applyFill="1" applyBorder="1" applyAlignment="1">
      <alignment horizontal="right" vertical="top" wrapText="1"/>
    </xf>
    <xf numFmtId="0" fontId="7" fillId="34" borderId="13" xfId="0" applyFont="1" applyFill="1" applyBorder="1" applyAlignment="1">
      <alignment vertical="top" wrapText="1"/>
    </xf>
    <xf numFmtId="10" fontId="4" fillId="34" borderId="13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0" fontId="7" fillId="1" borderId="20" xfId="0" applyFont="1" applyFill="1" applyBorder="1" applyAlignment="1">
      <alignment vertical="top" wrapText="1"/>
    </xf>
    <xf numFmtId="3" fontId="4" fillId="1" borderId="20" xfId="0" applyNumberFormat="1" applyFont="1" applyFill="1" applyBorder="1" applyAlignment="1" applyProtection="1">
      <alignment horizontal="right" vertical="top" wrapText="1"/>
      <protection/>
    </xf>
    <xf numFmtId="0" fontId="7" fillId="1" borderId="13" xfId="0" applyFont="1" applyFill="1" applyBorder="1" applyAlignment="1">
      <alignment vertical="top" wrapText="1"/>
    </xf>
    <xf numFmtId="10" fontId="4" fillId="1" borderId="13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15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tabSelected="1" view="pageBreakPreview" zoomScale="60" zoomScalePageLayoutView="0" workbookViewId="0" topLeftCell="B1">
      <selection activeCell="U16" sqref="U16"/>
    </sheetView>
  </sheetViews>
  <sheetFormatPr defaultColWidth="9.140625" defaultRowHeight="12.75"/>
  <cols>
    <col min="1" max="1" width="3.7109375" style="0" customWidth="1"/>
    <col min="2" max="2" width="65.00390625" style="0" customWidth="1"/>
    <col min="3" max="5" width="12.7109375" style="0" bestFit="1" customWidth="1"/>
    <col min="6" max="6" width="12.421875" style="0" customWidth="1"/>
    <col min="7" max="18" width="12.7109375" style="0" bestFit="1" customWidth="1"/>
  </cols>
  <sheetData>
    <row r="2" spans="1:3" ht="20.25" customHeight="1">
      <c r="A2" s="62" t="s">
        <v>33</v>
      </c>
      <c r="B2" s="63"/>
      <c r="C2" s="64" t="s">
        <v>32</v>
      </c>
    </row>
    <row r="3" ht="13.5" thickBot="1"/>
    <row r="4" spans="1:18" s="7" customFormat="1" ht="20.25" thickBot="1">
      <c r="A4" s="4"/>
      <c r="B4" s="5" t="s">
        <v>26</v>
      </c>
      <c r="C4" s="6">
        <v>2010</v>
      </c>
      <c r="D4" s="6">
        <v>2011</v>
      </c>
      <c r="E4" s="6">
        <v>2012</v>
      </c>
      <c r="F4" s="6">
        <v>2013</v>
      </c>
      <c r="G4" s="6">
        <v>2014</v>
      </c>
      <c r="H4" s="6">
        <v>2015</v>
      </c>
      <c r="I4" s="6">
        <v>2016</v>
      </c>
      <c r="J4" s="6">
        <v>2017</v>
      </c>
      <c r="K4" s="6">
        <v>2018</v>
      </c>
      <c r="L4" s="6">
        <v>2019</v>
      </c>
      <c r="M4" s="6">
        <v>2020</v>
      </c>
      <c r="N4" s="6">
        <v>2021</v>
      </c>
      <c r="O4" s="6">
        <v>2022</v>
      </c>
      <c r="P4" s="6">
        <v>2023</v>
      </c>
      <c r="Q4" s="6">
        <v>2024</v>
      </c>
      <c r="R4" s="6">
        <v>2025</v>
      </c>
    </row>
    <row r="5" spans="1:18" s="7" customFormat="1" ht="17.25" thickBot="1">
      <c r="A5" s="8">
        <v>1</v>
      </c>
      <c r="B5" s="9" t="s">
        <v>0</v>
      </c>
      <c r="C5" s="10">
        <v>30100000</v>
      </c>
      <c r="D5" s="11">
        <v>30200000</v>
      </c>
      <c r="E5" s="11">
        <v>30300000</v>
      </c>
      <c r="F5" s="11">
        <v>30400000</v>
      </c>
      <c r="G5" s="11">
        <v>30500000</v>
      </c>
      <c r="H5" s="11">
        <v>30600000</v>
      </c>
      <c r="I5" s="11">
        <v>30500000</v>
      </c>
      <c r="J5" s="11">
        <v>30400000</v>
      </c>
      <c r="K5" s="11">
        <v>30300000</v>
      </c>
      <c r="L5" s="11">
        <v>30200000</v>
      </c>
      <c r="M5" s="11">
        <v>30100000</v>
      </c>
      <c r="N5" s="11">
        <v>30200000</v>
      </c>
      <c r="O5" s="11">
        <v>30300000</v>
      </c>
      <c r="P5" s="11">
        <v>30400000</v>
      </c>
      <c r="Q5" s="11">
        <v>30600000</v>
      </c>
      <c r="R5" s="11">
        <v>30500000</v>
      </c>
    </row>
    <row r="6" spans="1:18" s="7" customFormat="1" ht="17.25" thickBot="1">
      <c r="A6" s="8" t="s">
        <v>1</v>
      </c>
      <c r="B6" s="12" t="s">
        <v>25</v>
      </c>
      <c r="C6" s="13">
        <v>29090912</v>
      </c>
      <c r="D6" s="14" t="s">
        <v>2</v>
      </c>
      <c r="E6" s="14" t="s">
        <v>2</v>
      </c>
      <c r="F6" s="14" t="s">
        <v>2</v>
      </c>
      <c r="G6" s="14" t="s">
        <v>2</v>
      </c>
      <c r="H6" s="14" t="s">
        <v>2</v>
      </c>
      <c r="I6" s="14" t="s">
        <v>2</v>
      </c>
      <c r="J6" s="14" t="s">
        <v>2</v>
      </c>
      <c r="K6" s="14" t="s">
        <v>2</v>
      </c>
      <c r="L6" s="14" t="s">
        <v>2</v>
      </c>
      <c r="M6" s="14" t="s">
        <v>2</v>
      </c>
      <c r="N6" s="14" t="s">
        <v>2</v>
      </c>
      <c r="O6" s="14" t="s">
        <v>2</v>
      </c>
      <c r="P6" s="14" t="s">
        <v>2</v>
      </c>
      <c r="Q6" s="14" t="s">
        <v>2</v>
      </c>
      <c r="R6" s="14" t="s">
        <v>2</v>
      </c>
    </row>
    <row r="7" spans="1:18" s="7" customFormat="1" ht="33.75" thickBot="1">
      <c r="A7" s="72">
        <v>2</v>
      </c>
      <c r="B7" s="15" t="s">
        <v>3</v>
      </c>
      <c r="C7" s="16"/>
      <c r="D7" s="16"/>
      <c r="E7" s="16"/>
      <c r="F7" s="16"/>
      <c r="G7" s="16"/>
      <c r="H7" s="16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s="7" customFormat="1" ht="17.25" thickBot="1">
      <c r="A8" s="72"/>
      <c r="B8" s="18" t="s">
        <v>4</v>
      </c>
      <c r="C8" s="19">
        <v>994643</v>
      </c>
      <c r="D8" s="19">
        <v>1436196</v>
      </c>
      <c r="E8" s="19">
        <v>835060</v>
      </c>
      <c r="F8" s="19">
        <v>835060</v>
      </c>
      <c r="G8" s="19">
        <v>832467</v>
      </c>
      <c r="H8" s="19">
        <v>678310</v>
      </c>
      <c r="I8" s="19">
        <v>362860</v>
      </c>
      <c r="J8" s="19">
        <v>362860</v>
      </c>
      <c r="K8" s="19">
        <v>362860</v>
      </c>
      <c r="L8" s="19">
        <v>362859</v>
      </c>
      <c r="M8" s="19">
        <v>203460</v>
      </c>
      <c r="N8" s="19">
        <v>203460</v>
      </c>
      <c r="O8" s="19">
        <v>203460</v>
      </c>
      <c r="P8" s="19">
        <v>203460</v>
      </c>
      <c r="Q8" s="19">
        <v>152482</v>
      </c>
      <c r="R8" s="16"/>
    </row>
    <row r="9" spans="1:18" s="7" customFormat="1" ht="17.25" thickBot="1">
      <c r="A9" s="72"/>
      <c r="B9" s="20" t="s">
        <v>5</v>
      </c>
      <c r="C9" s="11">
        <v>367547</v>
      </c>
      <c r="D9" s="11">
        <v>319814</v>
      </c>
      <c r="E9" s="11">
        <v>251331</v>
      </c>
      <c r="F9" s="11">
        <v>215733</v>
      </c>
      <c r="G9" s="11">
        <v>179762</v>
      </c>
      <c r="H9" s="11">
        <v>145582</v>
      </c>
      <c r="I9" s="11">
        <v>118595</v>
      </c>
      <c r="J9" s="11">
        <v>100808</v>
      </c>
      <c r="K9" s="11">
        <v>83021</v>
      </c>
      <c r="L9" s="11">
        <v>65235</v>
      </c>
      <c r="M9" s="11">
        <v>50736</v>
      </c>
      <c r="N9" s="11">
        <v>41716</v>
      </c>
      <c r="O9" s="11">
        <v>32697</v>
      </c>
      <c r="P9" s="11">
        <v>23676</v>
      </c>
      <c r="Q9" s="11">
        <v>14657</v>
      </c>
      <c r="R9" s="11"/>
    </row>
    <row r="10" spans="1:18" s="7" customFormat="1" ht="17.25" thickBot="1">
      <c r="A10" s="72">
        <v>3</v>
      </c>
      <c r="B10" s="15" t="s">
        <v>6</v>
      </c>
      <c r="C10" s="21"/>
      <c r="D10" s="22"/>
      <c r="E10" s="22"/>
      <c r="F10" s="22"/>
      <c r="G10" s="2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s="7" customFormat="1" ht="17.25" thickBot="1">
      <c r="A11" s="72"/>
      <c r="B11" s="18" t="s">
        <v>7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s="7" customFormat="1" ht="17.25" thickBot="1">
      <c r="A12" s="72"/>
      <c r="B12" s="20" t="s">
        <v>5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7" customFormat="1" ht="33.75" thickBot="1">
      <c r="A13" s="8">
        <v>4</v>
      </c>
      <c r="B13" s="27" t="s">
        <v>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</row>
    <row r="14" spans="1:18" s="7" customFormat="1" ht="17.25" thickBot="1">
      <c r="A14" s="8">
        <v>5</v>
      </c>
      <c r="B14" s="27" t="s">
        <v>27</v>
      </c>
      <c r="C14" s="11"/>
      <c r="D14" s="14" t="s">
        <v>2</v>
      </c>
      <c r="E14" s="14" t="s">
        <v>2</v>
      </c>
      <c r="F14" s="14" t="s">
        <v>2</v>
      </c>
      <c r="G14" s="14" t="s">
        <v>2</v>
      </c>
      <c r="H14" s="14" t="s">
        <v>2</v>
      </c>
      <c r="I14" s="14" t="s">
        <v>2</v>
      </c>
      <c r="J14" s="14" t="s">
        <v>2</v>
      </c>
      <c r="K14" s="14" t="s">
        <v>2</v>
      </c>
      <c r="L14" s="14" t="s">
        <v>2</v>
      </c>
      <c r="M14" s="14" t="s">
        <v>2</v>
      </c>
      <c r="N14" s="14" t="s">
        <v>2</v>
      </c>
      <c r="O14" s="14" t="s">
        <v>2</v>
      </c>
      <c r="P14" s="14" t="s">
        <v>2</v>
      </c>
      <c r="Q14" s="14" t="s">
        <v>2</v>
      </c>
      <c r="R14" s="14" t="s">
        <v>2</v>
      </c>
    </row>
    <row r="15" spans="1:18" s="7" customFormat="1" ht="17.25" thickBot="1">
      <c r="A15" s="73">
        <v>6</v>
      </c>
      <c r="B15" s="28" t="s">
        <v>9</v>
      </c>
      <c r="C15" s="19">
        <f>SUM(C16:R16)</f>
        <v>3375517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s="7" customFormat="1" ht="17.25" thickBot="1">
      <c r="A16" s="73"/>
      <c r="B16" s="29" t="s">
        <v>10</v>
      </c>
      <c r="C16" s="16">
        <v>403079</v>
      </c>
      <c r="D16" s="16">
        <v>198164</v>
      </c>
      <c r="E16" s="16">
        <v>198164</v>
      </c>
      <c r="F16" s="16">
        <v>198164</v>
      </c>
      <c r="G16" s="16">
        <v>198164</v>
      </c>
      <c r="H16" s="16">
        <v>198164</v>
      </c>
      <c r="I16" s="16">
        <v>198164</v>
      </c>
      <c r="J16" s="16">
        <v>198164</v>
      </c>
      <c r="K16" s="16">
        <v>198164</v>
      </c>
      <c r="L16" s="16">
        <v>198164</v>
      </c>
      <c r="M16" s="16">
        <v>198164</v>
      </c>
      <c r="N16" s="16">
        <v>198164</v>
      </c>
      <c r="O16" s="16">
        <v>198164</v>
      </c>
      <c r="P16" s="16">
        <v>198164</v>
      </c>
      <c r="Q16" s="16">
        <v>198164</v>
      </c>
      <c r="R16" s="16">
        <v>198142</v>
      </c>
    </row>
    <row r="17" spans="1:18" s="7" customFormat="1" ht="17.25" thickBot="1">
      <c r="A17" s="73"/>
      <c r="B17" s="30" t="s">
        <v>11</v>
      </c>
      <c r="C17" s="11">
        <v>46137</v>
      </c>
      <c r="D17" s="25">
        <v>170198</v>
      </c>
      <c r="E17" s="11">
        <v>158358</v>
      </c>
      <c r="F17" s="11">
        <v>146518</v>
      </c>
      <c r="G17" s="11">
        <v>134678</v>
      </c>
      <c r="H17" s="11">
        <v>122838</v>
      </c>
      <c r="I17" s="11">
        <v>110999</v>
      </c>
      <c r="J17" s="11">
        <v>99159</v>
      </c>
      <c r="K17" s="25">
        <v>87319</v>
      </c>
      <c r="L17" s="11">
        <v>75479</v>
      </c>
      <c r="M17" s="11">
        <v>63639</v>
      </c>
      <c r="N17" s="11">
        <v>51799</v>
      </c>
      <c r="O17" s="11">
        <v>39959</v>
      </c>
      <c r="P17" s="11">
        <v>28119</v>
      </c>
      <c r="Q17" s="11">
        <v>16279</v>
      </c>
      <c r="R17" s="11">
        <v>4448</v>
      </c>
    </row>
    <row r="18" spans="1:18" s="7" customFormat="1" ht="33.75" thickBot="1">
      <c r="A18" s="74">
        <v>7</v>
      </c>
      <c r="B18" s="31" t="s">
        <v>12</v>
      </c>
      <c r="C18" s="32">
        <f aca="true" t="shared" si="0" ref="C18:R18">SUM(C8+C9+C11+C12+C13+C16+C17)</f>
        <v>1811406</v>
      </c>
      <c r="D18" s="32">
        <f t="shared" si="0"/>
        <v>2124372</v>
      </c>
      <c r="E18" s="32">
        <f t="shared" si="0"/>
        <v>1442913</v>
      </c>
      <c r="F18" s="32">
        <f t="shared" si="0"/>
        <v>1395475</v>
      </c>
      <c r="G18" s="32">
        <f t="shared" si="0"/>
        <v>1345071</v>
      </c>
      <c r="H18" s="32">
        <f t="shared" si="0"/>
        <v>1144894</v>
      </c>
      <c r="I18" s="32">
        <f t="shared" si="0"/>
        <v>790618</v>
      </c>
      <c r="J18" s="32">
        <f t="shared" si="0"/>
        <v>760991</v>
      </c>
      <c r="K18" s="32">
        <f t="shared" si="0"/>
        <v>731364</v>
      </c>
      <c r="L18" s="32">
        <f t="shared" si="0"/>
        <v>701737</v>
      </c>
      <c r="M18" s="32">
        <f t="shared" si="0"/>
        <v>515999</v>
      </c>
      <c r="N18" s="32">
        <f t="shared" si="0"/>
        <v>495139</v>
      </c>
      <c r="O18" s="32">
        <f t="shared" si="0"/>
        <v>474280</v>
      </c>
      <c r="P18" s="32">
        <f t="shared" si="0"/>
        <v>453419</v>
      </c>
      <c r="Q18" s="32">
        <f t="shared" si="0"/>
        <v>381582</v>
      </c>
      <c r="R18" s="32">
        <f t="shared" si="0"/>
        <v>202590</v>
      </c>
    </row>
    <row r="19" spans="1:18" s="7" customFormat="1" ht="82.5">
      <c r="A19" s="74"/>
      <c r="B19" s="33" t="s">
        <v>13</v>
      </c>
      <c r="C19" s="34"/>
      <c r="D19" s="35"/>
      <c r="E19" s="36"/>
      <c r="F19" s="36"/>
      <c r="G19" s="36"/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</row>
    <row r="20" spans="1:18" s="7" customFormat="1" ht="17.25" thickBot="1">
      <c r="A20" s="37" t="s">
        <v>14</v>
      </c>
      <c r="B20" s="15" t="s">
        <v>15</v>
      </c>
      <c r="C20" s="38">
        <f aca="true" t="shared" si="1" ref="C20:M20">SUM(C18-C19)</f>
        <v>1811406</v>
      </c>
      <c r="D20" s="39">
        <f t="shared" si="1"/>
        <v>2124372</v>
      </c>
      <c r="E20" s="39">
        <f t="shared" si="1"/>
        <v>1442913</v>
      </c>
      <c r="F20" s="39">
        <f t="shared" si="1"/>
        <v>1395475</v>
      </c>
      <c r="G20" s="39">
        <f t="shared" si="1"/>
        <v>1345071</v>
      </c>
      <c r="H20" s="39">
        <f t="shared" si="1"/>
        <v>1144894</v>
      </c>
      <c r="I20" s="39">
        <f t="shared" si="1"/>
        <v>790618</v>
      </c>
      <c r="J20" s="39">
        <f t="shared" si="1"/>
        <v>760991</v>
      </c>
      <c r="K20" s="39">
        <f t="shared" si="1"/>
        <v>731364</v>
      </c>
      <c r="L20" s="39">
        <f t="shared" si="1"/>
        <v>701737</v>
      </c>
      <c r="M20" s="39">
        <f t="shared" si="1"/>
        <v>515999</v>
      </c>
      <c r="N20" s="39">
        <f>SUM(N18-N19)</f>
        <v>495139</v>
      </c>
      <c r="O20" s="39">
        <f>SUM(O18-O19)</f>
        <v>474280</v>
      </c>
      <c r="P20" s="39">
        <f>SUM(P18-P19)</f>
        <v>453419</v>
      </c>
      <c r="Q20" s="39">
        <f>SUM(Q18-Q19)</f>
        <v>381582</v>
      </c>
      <c r="R20" s="39">
        <f>SUM(R18-R19)</f>
        <v>202590</v>
      </c>
    </row>
    <row r="21" spans="1:18" s="7" customFormat="1" ht="33">
      <c r="A21" s="40" t="s">
        <v>16</v>
      </c>
      <c r="B21" s="58" t="s">
        <v>28</v>
      </c>
      <c r="C21" s="59">
        <f>SUM(D8+E8+F8+G8+H8+I8+J8+K8+L8+M8+N8+O8+P8+Q8+R8+D13+E13+F13+G13+H13+I13+J13+K13+L13+M13+N13+O13+P13+Q13+R13+D16+E16+F16+G16+H16+I16+J16+K16+L16+M16+N16+O16+P16+Q16+R16)</f>
        <v>10007292</v>
      </c>
      <c r="D21" s="59">
        <f aca="true" t="shared" si="2" ref="D21:R21">SUM(E8+F8+G8+H8+I8+J8+K8+L8+M8+N8+O8+P8+Q8+R8+S8+E13+F13+G13+H13+I13+J13+K13+L13+M13+N13+O13+P13+Q13+R13+S13+E16+F16+G16+H16+I16+J16+K16+L16+M16+N16+O16+P16+Q16+R16+S16)</f>
        <v>8372932</v>
      </c>
      <c r="E21" s="59">
        <f t="shared" si="2"/>
        <v>7339708</v>
      </c>
      <c r="F21" s="59">
        <f t="shared" si="2"/>
        <v>6306484</v>
      </c>
      <c r="G21" s="59">
        <f t="shared" si="2"/>
        <v>5275853</v>
      </c>
      <c r="H21" s="59">
        <f t="shared" si="2"/>
        <v>4399379</v>
      </c>
      <c r="I21" s="59">
        <f t="shared" si="2"/>
        <v>3838355</v>
      </c>
      <c r="J21" s="59">
        <f t="shared" si="2"/>
        <v>3277331</v>
      </c>
      <c r="K21" s="59">
        <f t="shared" si="2"/>
        <v>2716307</v>
      </c>
      <c r="L21" s="59">
        <f t="shared" si="2"/>
        <v>2155284</v>
      </c>
      <c r="M21" s="59">
        <f t="shared" si="2"/>
        <v>1753660</v>
      </c>
      <c r="N21" s="59">
        <f t="shared" si="2"/>
        <v>1352036</v>
      </c>
      <c r="O21" s="59">
        <f t="shared" si="2"/>
        <v>950412</v>
      </c>
      <c r="P21" s="59">
        <f t="shared" si="2"/>
        <v>548788</v>
      </c>
      <c r="Q21" s="59">
        <f t="shared" si="2"/>
        <v>198142</v>
      </c>
      <c r="R21" s="59">
        <f t="shared" si="2"/>
        <v>0</v>
      </c>
    </row>
    <row r="22" spans="1:18" s="7" customFormat="1" ht="33.75" thickBot="1">
      <c r="A22" s="41" t="s">
        <v>17</v>
      </c>
      <c r="B22" s="27" t="s">
        <v>18</v>
      </c>
      <c r="C22" s="42">
        <f>SUM(C21-D19-E19-F19-G19-H19-I19-J19-K19-L19-M19-N19-O19-P19-Q19-R19)</f>
        <v>10007292</v>
      </c>
      <c r="D22" s="42">
        <f aca="true" t="shared" si="3" ref="D22:R22">SUM(D21-E19-F19-G19-H19-I19-J19-K19-L19-M19-N19-O19-P19-Q19-R19-S19)</f>
        <v>8372932</v>
      </c>
      <c r="E22" s="42">
        <f t="shared" si="3"/>
        <v>7339708</v>
      </c>
      <c r="F22" s="42">
        <f t="shared" si="3"/>
        <v>6306484</v>
      </c>
      <c r="G22" s="42">
        <f t="shared" si="3"/>
        <v>5275853</v>
      </c>
      <c r="H22" s="42">
        <f t="shared" si="3"/>
        <v>4399379</v>
      </c>
      <c r="I22" s="42">
        <f t="shared" si="3"/>
        <v>3838355</v>
      </c>
      <c r="J22" s="42">
        <f t="shared" si="3"/>
        <v>3277331</v>
      </c>
      <c r="K22" s="42">
        <f t="shared" si="3"/>
        <v>2716307</v>
      </c>
      <c r="L22" s="42">
        <f t="shared" si="3"/>
        <v>2155284</v>
      </c>
      <c r="M22" s="42">
        <f t="shared" si="3"/>
        <v>1753660</v>
      </c>
      <c r="N22" s="42">
        <f t="shared" si="3"/>
        <v>1352036</v>
      </c>
      <c r="O22" s="42">
        <f t="shared" si="3"/>
        <v>950412</v>
      </c>
      <c r="P22" s="42">
        <f t="shared" si="3"/>
        <v>548788</v>
      </c>
      <c r="Q22" s="42">
        <f t="shared" si="3"/>
        <v>198142</v>
      </c>
      <c r="R22" s="42">
        <f t="shared" si="3"/>
        <v>0</v>
      </c>
    </row>
    <row r="23" spans="1:18" s="7" customFormat="1" ht="17.25" thickBot="1">
      <c r="A23" s="75" t="s">
        <v>19</v>
      </c>
      <c r="B23" s="43" t="s">
        <v>29</v>
      </c>
      <c r="C23" s="44">
        <v>5839138.67</v>
      </c>
      <c r="D23" s="68" t="s">
        <v>2</v>
      </c>
      <c r="E23" s="68" t="s">
        <v>2</v>
      </c>
      <c r="F23" s="68" t="s">
        <v>2</v>
      </c>
      <c r="G23" s="68" t="s">
        <v>2</v>
      </c>
      <c r="H23" s="69" t="s">
        <v>2</v>
      </c>
      <c r="I23" s="69" t="s">
        <v>2</v>
      </c>
      <c r="J23" s="69" t="s">
        <v>2</v>
      </c>
      <c r="K23" s="69" t="s">
        <v>2</v>
      </c>
      <c r="L23" s="65" t="s">
        <v>2</v>
      </c>
      <c r="M23" s="65" t="s">
        <v>2</v>
      </c>
      <c r="N23" s="65" t="s">
        <v>2</v>
      </c>
      <c r="O23" s="65" t="s">
        <v>2</v>
      </c>
      <c r="P23" s="65" t="s">
        <v>2</v>
      </c>
      <c r="Q23" s="65" t="s">
        <v>2</v>
      </c>
      <c r="R23" s="65" t="s">
        <v>2</v>
      </c>
    </row>
    <row r="24" spans="1:18" s="7" customFormat="1" ht="17.25" thickBot="1">
      <c r="A24" s="75"/>
      <c r="B24" s="15" t="s">
        <v>20</v>
      </c>
      <c r="C24" s="36"/>
      <c r="D24" s="68"/>
      <c r="E24" s="68"/>
      <c r="F24" s="68"/>
      <c r="G24" s="68"/>
      <c r="H24" s="70"/>
      <c r="I24" s="70"/>
      <c r="J24" s="70"/>
      <c r="K24" s="70"/>
      <c r="L24" s="66"/>
      <c r="M24" s="66"/>
      <c r="N24" s="66"/>
      <c r="O24" s="66"/>
      <c r="P24" s="66"/>
      <c r="Q24" s="66"/>
      <c r="R24" s="66"/>
    </row>
    <row r="25" spans="1:18" s="7" customFormat="1" ht="83.25" thickBot="1">
      <c r="A25" s="75"/>
      <c r="B25" s="45" t="s">
        <v>13</v>
      </c>
      <c r="C25" s="46">
        <v>0</v>
      </c>
      <c r="D25" s="68"/>
      <c r="E25" s="68"/>
      <c r="F25" s="68"/>
      <c r="G25" s="68"/>
      <c r="H25" s="71"/>
      <c r="I25" s="71"/>
      <c r="J25" s="71"/>
      <c r="K25" s="71"/>
      <c r="L25" s="67"/>
      <c r="M25" s="67"/>
      <c r="N25" s="67"/>
      <c r="O25" s="67"/>
      <c r="P25" s="67"/>
      <c r="Q25" s="67"/>
      <c r="R25" s="67"/>
    </row>
    <row r="26" spans="1:18" s="7" customFormat="1" ht="33.75" thickBot="1">
      <c r="A26" s="37" t="s">
        <v>21</v>
      </c>
      <c r="B26" s="15" t="s">
        <v>18</v>
      </c>
      <c r="C26" s="47">
        <f>SUM(C23-C25)</f>
        <v>5839138.67</v>
      </c>
      <c r="D26" s="48" t="s">
        <v>2</v>
      </c>
      <c r="E26" s="48" t="s">
        <v>2</v>
      </c>
      <c r="F26" s="48" t="s">
        <v>2</v>
      </c>
      <c r="G26" s="48" t="s">
        <v>2</v>
      </c>
      <c r="H26" s="48" t="s">
        <v>2</v>
      </c>
      <c r="I26" s="48" t="s">
        <v>2</v>
      </c>
      <c r="J26" s="48" t="s">
        <v>2</v>
      </c>
      <c r="K26" s="48" t="s">
        <v>2</v>
      </c>
      <c r="L26" s="49" t="s">
        <v>2</v>
      </c>
      <c r="M26" s="49" t="s">
        <v>2</v>
      </c>
      <c r="N26" s="49" t="s">
        <v>2</v>
      </c>
      <c r="O26" s="49" t="s">
        <v>2</v>
      </c>
      <c r="P26" s="49" t="s">
        <v>2</v>
      </c>
      <c r="Q26" s="49" t="s">
        <v>2</v>
      </c>
      <c r="R26" s="49" t="s">
        <v>2</v>
      </c>
    </row>
    <row r="27" spans="1:18" s="7" customFormat="1" ht="33.75" thickBot="1">
      <c r="A27" s="50" t="s">
        <v>22</v>
      </c>
      <c r="B27" s="51" t="s">
        <v>23</v>
      </c>
      <c r="C27" s="52">
        <f aca="true" t="shared" si="4" ref="C27:H27">SUM(C18/C5)</f>
        <v>0.060179601328903654</v>
      </c>
      <c r="D27" s="53">
        <f t="shared" si="4"/>
        <v>0.07034344370860927</v>
      </c>
      <c r="E27" s="53">
        <f t="shared" si="4"/>
        <v>0.04762089108910891</v>
      </c>
      <c r="F27" s="53">
        <f t="shared" si="4"/>
        <v>0.045903782894736844</v>
      </c>
      <c r="G27" s="53">
        <f t="shared" si="4"/>
        <v>0.04410068852459016</v>
      </c>
      <c r="H27" s="53">
        <f t="shared" si="4"/>
        <v>0.03741483660130719</v>
      </c>
      <c r="I27" s="53">
        <f aca="true" t="shared" si="5" ref="I27:R27">SUM(I20/I5)</f>
        <v>0.025921901639344262</v>
      </c>
      <c r="J27" s="53">
        <f t="shared" si="5"/>
        <v>0.025032598684210525</v>
      </c>
      <c r="K27" s="53">
        <f t="shared" si="5"/>
        <v>0.024137425742574256</v>
      </c>
      <c r="L27" s="54">
        <f t="shared" si="5"/>
        <v>0.02323632450331126</v>
      </c>
      <c r="M27" s="54">
        <f t="shared" si="5"/>
        <v>0.01714282392026578</v>
      </c>
      <c r="N27" s="54">
        <f t="shared" si="5"/>
        <v>0.016395331125827816</v>
      </c>
      <c r="O27" s="54">
        <f t="shared" si="5"/>
        <v>0.015652805280528054</v>
      </c>
      <c r="P27" s="54">
        <f t="shared" si="5"/>
        <v>0.014915098684210527</v>
      </c>
      <c r="Q27" s="54">
        <f t="shared" si="5"/>
        <v>0.01247</v>
      </c>
      <c r="R27" s="54">
        <f t="shared" si="5"/>
        <v>0.006642295081967213</v>
      </c>
    </row>
    <row r="28" spans="1:18" s="7" customFormat="1" ht="33.75" thickBot="1">
      <c r="A28" s="41" t="s">
        <v>24</v>
      </c>
      <c r="B28" s="55" t="s">
        <v>30</v>
      </c>
      <c r="C28" s="56">
        <f>SUM(C23/C6)</f>
        <v>0.20072037170921284</v>
      </c>
      <c r="D28" s="57" t="s">
        <v>2</v>
      </c>
      <c r="E28" s="57" t="s">
        <v>2</v>
      </c>
      <c r="F28" s="57" t="s">
        <v>2</v>
      </c>
      <c r="G28" s="57" t="s">
        <v>2</v>
      </c>
      <c r="H28" s="57" t="s">
        <v>2</v>
      </c>
      <c r="I28" s="57" t="s">
        <v>2</v>
      </c>
      <c r="J28" s="57" t="s">
        <v>2</v>
      </c>
      <c r="K28" s="57" t="s">
        <v>2</v>
      </c>
      <c r="L28" s="14" t="s">
        <v>2</v>
      </c>
      <c r="M28" s="14" t="s">
        <v>2</v>
      </c>
      <c r="N28" s="14" t="s">
        <v>2</v>
      </c>
      <c r="O28" s="14" t="s">
        <v>2</v>
      </c>
      <c r="P28" s="14" t="s">
        <v>2</v>
      </c>
      <c r="Q28" s="14" t="s">
        <v>2</v>
      </c>
      <c r="R28" s="14" t="s">
        <v>2</v>
      </c>
    </row>
    <row r="29" spans="1:18" s="7" customFormat="1" ht="33.75" thickBot="1">
      <c r="A29" s="8">
        <v>12</v>
      </c>
      <c r="B29" s="60" t="s">
        <v>31</v>
      </c>
      <c r="C29" s="61">
        <f>SUM(C21/C5)</f>
        <v>0.3324681727574751</v>
      </c>
      <c r="D29" s="61">
        <f aca="true" t="shared" si="6" ref="D29:K29">SUM(D21/D5)</f>
        <v>0.27724940397350994</v>
      </c>
      <c r="E29" s="61">
        <f t="shared" si="6"/>
        <v>0.24223458745874588</v>
      </c>
      <c r="F29" s="61">
        <f t="shared" si="6"/>
        <v>0.20745013157894737</v>
      </c>
      <c r="G29" s="61">
        <f t="shared" si="6"/>
        <v>0.1729787868852459</v>
      </c>
      <c r="H29" s="61">
        <f t="shared" si="6"/>
        <v>0.14377055555555557</v>
      </c>
      <c r="I29" s="61">
        <f t="shared" si="6"/>
        <v>0.1258477049180328</v>
      </c>
      <c r="J29" s="61">
        <f t="shared" si="6"/>
        <v>0.10780694078947368</v>
      </c>
      <c r="K29" s="61">
        <f t="shared" si="6"/>
        <v>0.08964709570957095</v>
      </c>
      <c r="L29" s="61">
        <f aca="true" t="shared" si="7" ref="L29:R29">SUM(L22/L5)</f>
        <v>0.07136701986754967</v>
      </c>
      <c r="M29" s="61">
        <f t="shared" si="7"/>
        <v>0.058261129568106314</v>
      </c>
      <c r="N29" s="61">
        <f t="shared" si="7"/>
        <v>0.04476940397350993</v>
      </c>
      <c r="O29" s="61">
        <f t="shared" si="7"/>
        <v>0.031366732673267325</v>
      </c>
      <c r="P29" s="61">
        <f t="shared" si="7"/>
        <v>0.018052236842105263</v>
      </c>
      <c r="Q29" s="61">
        <f t="shared" si="7"/>
        <v>0.006475228758169934</v>
      </c>
      <c r="R29" s="61">
        <f t="shared" si="7"/>
        <v>0</v>
      </c>
    </row>
    <row r="30" ht="15">
      <c r="A30" s="1"/>
    </row>
    <row r="31" ht="15">
      <c r="A31" s="1"/>
    </row>
    <row r="32" spans="1:3" ht="15">
      <c r="A32" s="1"/>
      <c r="B32" s="2"/>
      <c r="C32" s="3"/>
    </row>
    <row r="33" ht="15">
      <c r="A33" s="1"/>
    </row>
  </sheetData>
  <sheetProtection/>
  <mergeCells count="20">
    <mergeCell ref="M23:M25"/>
    <mergeCell ref="A7:A9"/>
    <mergeCell ref="A10:A12"/>
    <mergeCell ref="A15:A17"/>
    <mergeCell ref="A18:A19"/>
    <mergeCell ref="A23:A25"/>
    <mergeCell ref="D23:D25"/>
    <mergeCell ref="E23:E25"/>
    <mergeCell ref="F23:F25"/>
    <mergeCell ref="K23:K25"/>
    <mergeCell ref="L23:L25"/>
    <mergeCell ref="G23:G25"/>
    <mergeCell ref="H23:H25"/>
    <mergeCell ref="I23:I25"/>
    <mergeCell ref="J23:J25"/>
    <mergeCell ref="R23:R25"/>
    <mergeCell ref="N23:N25"/>
    <mergeCell ref="O23:O25"/>
    <mergeCell ref="P23:P25"/>
    <mergeCell ref="Q23:Q25"/>
  </mergeCells>
  <printOptions verticalCentered="1"/>
  <pageMargins left="0.3541666666666667" right="0.19" top="0.19652777777777777" bottom="0.39375" header="0.5118055555555556" footer="0.5118055555555556"/>
  <pageSetup fitToHeight="1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 </cp:lastModifiedBy>
  <cp:lastPrinted>2010-04-15T08:22:21Z</cp:lastPrinted>
  <dcterms:created xsi:type="dcterms:W3CDTF">2005-10-04T09:01:26Z</dcterms:created>
  <dcterms:modified xsi:type="dcterms:W3CDTF">2010-05-05T13:28:13Z</dcterms:modified>
  <cp:category/>
  <cp:version/>
  <cp:contentType/>
  <cp:contentStatus/>
  <cp:revision>1</cp:revision>
</cp:coreProperties>
</file>